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80" tabRatio="805" activeTab="0"/>
  </bookViews>
  <sheets>
    <sheet name="利润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<sst xmlns="http://schemas.openxmlformats.org/spreadsheetml/2006/main" count="124" uniqueCount="120">
  <si>
    <t>江西省农村信用社利润表</t>
  </si>
  <si>
    <t>编制单位：江西东乡农村商业银行股份有限公司</t>
  </si>
  <si>
    <t>2022年度</t>
  </si>
  <si>
    <t xml:space="preserve">单位：元 </t>
  </si>
  <si>
    <t>项目</t>
  </si>
  <si>
    <t>行次</t>
  </si>
  <si>
    <t>上年同期数</t>
  </si>
  <si>
    <t>本年累计数</t>
  </si>
  <si>
    <t>一、营业收入</t>
  </si>
  <si>
    <t>1</t>
  </si>
  <si>
    <t>五、净利润（亏损以“-”号填列）</t>
  </si>
  <si>
    <t>28</t>
  </si>
  <si>
    <t>（一）利息净收入</t>
  </si>
  <si>
    <t>2</t>
  </si>
  <si>
    <t>（一）按经营持续性分类：</t>
  </si>
  <si>
    <t>29</t>
  </si>
  <si>
    <t xml:space="preserve">      利息收入</t>
  </si>
  <si>
    <t>3</t>
  </si>
  <si>
    <t>1.持续经营净利润（净亏损以“-”号填列）</t>
  </si>
  <si>
    <t>30</t>
  </si>
  <si>
    <t xml:space="preserve">      利息支出</t>
  </si>
  <si>
    <t>4</t>
  </si>
  <si>
    <t>2.终止经营净利润（净亏损以“-”号填列）</t>
  </si>
  <si>
    <t>31</t>
  </si>
  <si>
    <t>（二）手续费及佣金净收入</t>
  </si>
  <si>
    <t>5</t>
  </si>
  <si>
    <t>（二）按所有权归属分类：</t>
  </si>
  <si>
    <t>32</t>
  </si>
  <si>
    <t xml:space="preserve">      手续费及佣金收入</t>
  </si>
  <si>
    <t>6</t>
  </si>
  <si>
    <t>1.归属于母公司所有者的净利润（净亏损以“-”号填列）</t>
  </si>
  <si>
    <t>33</t>
  </si>
  <si>
    <t xml:space="preserve">      手续费及佣金支出</t>
  </si>
  <si>
    <t>7</t>
  </si>
  <si>
    <t>2.少数股东损益（净亏损以“-”号填列）</t>
  </si>
  <si>
    <t>34</t>
  </si>
  <si>
    <t>（三）投资收益（损失以“-”号填列）</t>
  </si>
  <si>
    <t>8</t>
  </si>
  <si>
    <t>六、其他综合收益的税后净额</t>
  </si>
  <si>
    <t>35</t>
  </si>
  <si>
    <t>其中：对联营企业和合营企业的投资收益</t>
  </si>
  <si>
    <t>9</t>
  </si>
  <si>
    <t>归属母公司所有者的其他综合收益的税后净额</t>
  </si>
  <si>
    <t>36</t>
  </si>
  <si>
    <t>以摊余成本计量的金融资产终止确认产生的收益（损失以“-”号填列）</t>
  </si>
  <si>
    <t>10</t>
  </si>
  <si>
    <t>（一）不能重分类进损益的其他综合收益</t>
  </si>
  <si>
    <t>37</t>
  </si>
  <si>
    <t>（四）净敞口套期收益（损失以“-”号填列）</t>
  </si>
  <si>
    <t>11</t>
  </si>
  <si>
    <t>1.重新计量设定受益计划变动额</t>
  </si>
  <si>
    <t>38</t>
  </si>
  <si>
    <t>（五）其他收益</t>
  </si>
  <si>
    <t>12</t>
  </si>
  <si>
    <t>2.权益法下不能转损益的其他综合收益</t>
  </si>
  <si>
    <t>39</t>
  </si>
  <si>
    <t>（六）公允价值变动收益（损失以“-”号填列）</t>
  </si>
  <si>
    <t>13</t>
  </si>
  <si>
    <t>3.其他权益工具投资公允价值变动</t>
  </si>
  <si>
    <t>40</t>
  </si>
  <si>
    <t>（七）汇兑收益（损失以“-”号填列）</t>
  </si>
  <si>
    <t>14</t>
  </si>
  <si>
    <t>4.企业自身信用风险公允价值变动</t>
  </si>
  <si>
    <t>41</t>
  </si>
  <si>
    <t>（八）其他业务收入</t>
  </si>
  <si>
    <t>15</t>
  </si>
  <si>
    <t>（二）将重分类进损益的其他综合收益</t>
  </si>
  <si>
    <t>42</t>
  </si>
  <si>
    <t>（九）资产处置收益（损失以“-”号填列）</t>
  </si>
  <si>
    <t>16</t>
  </si>
  <si>
    <t>1.权益法下可转损益的其他综合收益</t>
  </si>
  <si>
    <t>43</t>
  </si>
  <si>
    <t>二、营业支出</t>
  </si>
  <si>
    <t>17</t>
  </si>
  <si>
    <t>2. 其他债权投资公允价值变动</t>
  </si>
  <si>
    <t>44</t>
  </si>
  <si>
    <t>（一）税金及附加</t>
  </si>
  <si>
    <t>18</t>
  </si>
  <si>
    <t>3. 金融资产重分类计入其他综合收益的金额</t>
  </si>
  <si>
    <t>45</t>
  </si>
  <si>
    <t>（二）业务及管理费</t>
  </si>
  <si>
    <t>19</t>
  </si>
  <si>
    <t>4. 其他债权投资信用损失准备</t>
  </si>
  <si>
    <t>46</t>
  </si>
  <si>
    <t>（三）信用减值损失</t>
  </si>
  <si>
    <t>20</t>
  </si>
  <si>
    <t>5. 现金流量套期储备</t>
  </si>
  <si>
    <t>47</t>
  </si>
  <si>
    <t>（四）其他资产减值损失</t>
  </si>
  <si>
    <t>21</t>
  </si>
  <si>
    <t>6. 外币财务报表折算差额</t>
  </si>
  <si>
    <t>48</t>
  </si>
  <si>
    <t>（五）其他业务成本</t>
  </si>
  <si>
    <t>22</t>
  </si>
  <si>
    <t>归属于少数股东的其他综合收益的税后净额</t>
  </si>
  <si>
    <t>49</t>
  </si>
  <si>
    <t>三、营业利润（亏损以“-”号填列）</t>
  </si>
  <si>
    <t>23</t>
  </si>
  <si>
    <t>七、综合收益总额</t>
  </si>
  <si>
    <t>50</t>
  </si>
  <si>
    <t>加：营业外收入</t>
  </si>
  <si>
    <t>24</t>
  </si>
  <si>
    <t>归属于母公司所有者的综合收益总额</t>
  </si>
  <si>
    <t>51</t>
  </si>
  <si>
    <t>减：营业外支出</t>
  </si>
  <si>
    <t>25</t>
  </si>
  <si>
    <t>归属于少数股东的综合收益总额</t>
  </si>
  <si>
    <t>52</t>
  </si>
  <si>
    <t>四、利润总额（亏损以“-”号填列）</t>
  </si>
  <si>
    <t>26</t>
  </si>
  <si>
    <t>八、每股收益：</t>
  </si>
  <si>
    <t>53</t>
  </si>
  <si>
    <t>减：所得税费用</t>
  </si>
  <si>
    <t>27</t>
  </si>
  <si>
    <t>（一）基本每股收益</t>
  </si>
  <si>
    <t>54</t>
  </si>
  <si>
    <t>（二）稀释每股收益</t>
  </si>
  <si>
    <t>55</t>
  </si>
  <si>
    <t>单位负责人：邹长华                         会计机构负责人：张丽琴</t>
  </si>
  <si>
    <t xml:space="preserve"> 复核人：张丽琴　             　　制表人：田思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</si>
</sst>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3">
    <font>
      <sz val="12"/>
      <name val="宋体"/>
      <family val="0"/>
    </font>
    <font>
      <sz val="11"/>
      <name val="宋体"/>
      <family val="0"/>
    </font>
    <font>
      <sz val="10.5"/>
      <name val="楷体_GB2312"/>
      <family val="3"/>
    </font>
    <font>
      <sz val="10.5"/>
      <name val="Times New Roman"/>
      <family val="1"/>
    </font>
    <font>
      <sz val="12"/>
      <name val="楷体_GB2312"/>
      <family val="3"/>
    </font>
    <font>
      <sz val="12"/>
      <name val="Times New Roman"/>
      <family val="1"/>
    </font>
    <font>
      <b/>
      <sz val="20"/>
      <name val="黑体"/>
      <family val="3"/>
    </font>
    <font>
      <sz val="10.5"/>
      <name val="Microsoft YaHei UI"/>
      <family val="2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Cambria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0" fontId="2" fillId="24" borderId="10" xfId="42" applyFont="1" applyFill="1" applyBorder="1" applyAlignment="1">
      <alignment vertical="center"/>
      <protection/>
    </xf>
    <xf numFmtId="176" fontId="2" fillId="0" borderId="11" xfId="41" applyNumberFormat="1" applyFont="1" applyBorder="1" applyAlignment="1">
      <alignment horizontal="center" vertical="center" wrapText="1"/>
      <protection/>
    </xf>
    <xf numFmtId="176" fontId="2" fillId="0" borderId="11" xfId="41" applyNumberFormat="1" applyFont="1" applyBorder="1" applyAlignment="1">
      <alignment horizontal="left" vertical="center" wrapText="1"/>
      <protection/>
    </xf>
    <xf numFmtId="49" fontId="2" fillId="0" borderId="11" xfId="42" applyNumberFormat="1" applyFont="1" applyBorder="1" applyAlignment="1">
      <alignment horizontal="center" vertical="center" wrapText="1"/>
      <protection/>
    </xf>
    <xf numFmtId="4" fontId="3" fillId="0" borderId="11" xfId="0" applyNumberFormat="1" applyFont="1" applyBorder="1" applyAlignment="1">
      <alignment horizontal="right" vertical="center" wrapText="1"/>
    </xf>
    <xf numFmtId="0" fontId="2" fillId="0" borderId="11" xfId="41" applyFont="1" applyBorder="1" applyAlignment="1">
      <alignment horizontal="left" vertical="center" wrapText="1"/>
      <protection/>
    </xf>
    <xf numFmtId="176" fontId="2" fillId="0" borderId="11" xfId="41" applyNumberFormat="1" applyFont="1" applyFill="1" applyBorder="1" applyAlignment="1">
      <alignment horizontal="left" vertical="center" wrapText="1"/>
      <protection/>
    </xf>
    <xf numFmtId="0" fontId="2" fillId="0" borderId="11" xfId="41" applyFont="1" applyFill="1" applyBorder="1" applyAlignment="1">
      <alignment horizontal="left" vertical="center" wrapText="1"/>
      <protection/>
    </xf>
    <xf numFmtId="0" fontId="2" fillId="0" borderId="11" xfId="43" applyFont="1" applyFill="1" applyBorder="1" applyAlignment="1">
      <alignment vertical="center" wrapText="1"/>
      <protection/>
    </xf>
    <xf numFmtId="176" fontId="2" fillId="0" borderId="11" xfId="41" applyNumberFormat="1" applyFont="1" applyFill="1" applyBorder="1" applyAlignment="1">
      <alignment horizontal="left" vertical="center"/>
      <protection/>
    </xf>
    <xf numFmtId="0" fontId="2" fillId="0" borderId="11" xfId="43" applyFont="1" applyBorder="1" applyAlignment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0" xfId="43" applyFont="1" applyFill="1" applyBorder="1" applyAlignment="1">
      <alignment horizontal="left" vertical="center"/>
      <protection/>
    </xf>
    <xf numFmtId="0" fontId="3" fillId="0" borderId="0" xfId="43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1" fillId="0" borderId="0" xfId="0" applyFont="1" applyBorder="1" applyAlignment="1">
      <alignment/>
    </xf>
    <xf numFmtId="22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7" fontId="31" fillId="0" borderId="0" xfId="0" applyNumberFormat="1" applyFont="1" applyAlignment="1">
      <alignment/>
    </xf>
    <xf numFmtId="4" fontId="3" fillId="25" borderId="11" xfId="0" applyNumberFormat="1" applyFont="1" applyFill="1" applyBorder="1" applyAlignment="1">
      <alignment horizontal="right" vertical="center" wrapText="1"/>
    </xf>
    <xf numFmtId="0" fontId="7" fillId="24" borderId="10" xfId="42" applyFont="1" applyFill="1" applyBorder="1" applyAlignment="1">
      <alignment horizontal="center" vertical="center"/>
      <protection/>
    </xf>
    <xf numFmtId="0" fontId="2" fillId="24" borderId="10" xfId="42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24" borderId="0" xfId="41" applyFont="1" applyFill="1" applyAlignment="1">
      <alignment horizontal="center" vertical="center"/>
      <protection/>
    </xf>
  </cellXfs>
  <cellStyles count="54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1 2006年度金融企业财务决算报表(银行类)" xfId="41"/>
    <cellStyle name="常规_1 2006年度金融企业财务决算报表(银行类)_报表模板" xfId="42"/>
    <cellStyle name="常规_新财务会计报表取数报表2010.07.0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5" zoomScaleNormal="85" workbookViewId="0" topLeftCell="A19">
      <selection activeCell="E27" sqref="E27"/>
    </sheetView>
  </sheetViews>
  <sheetFormatPr defaultColWidth="9.00390625" defaultRowHeight="19.5" customHeight="1"/>
  <cols>
    <col min="1" max="1" width="50.75390625" style="1" customWidth="1"/>
    <col min="2" max="2" width="6.25390625" style="1" customWidth="1"/>
    <col min="3" max="3" width="21.25390625" style="5" customWidth="1"/>
    <col min="4" max="4" width="21.25390625" style="6" customWidth="1"/>
    <col min="5" max="5" width="50.75390625" style="7" customWidth="1"/>
    <col min="6" max="6" width="6.25390625" style="7" customWidth="1"/>
    <col min="7" max="7" width="21.25390625" style="8" customWidth="1"/>
    <col min="8" max="8" width="21.25390625" style="9" customWidth="1"/>
    <col min="9" max="9" width="14.125" style="0" bestFit="1" customWidth="1"/>
  </cols>
  <sheetData>
    <row r="1" spans="1:8" ht="1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s="1" customFormat="1" ht="19.5" customHeight="1">
      <c r="A3" s="10" t="s">
        <v>1</v>
      </c>
      <c r="B3" s="10"/>
      <c r="C3" s="35" t="s">
        <v>2</v>
      </c>
      <c r="D3" s="36"/>
      <c r="E3" s="36"/>
      <c r="F3" s="37" t="s">
        <v>3</v>
      </c>
      <c r="G3" s="37"/>
      <c r="H3" s="37"/>
    </row>
    <row r="4" spans="1:8" s="2" customFormat="1" ht="19.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4</v>
      </c>
      <c r="F4" s="11" t="s">
        <v>5</v>
      </c>
      <c r="G4" s="11" t="s">
        <v>6</v>
      </c>
      <c r="H4" s="11" t="s">
        <v>7</v>
      </c>
    </row>
    <row r="5" spans="1:8" s="2" customFormat="1" ht="19.5" customHeight="1">
      <c r="A5" s="12" t="s">
        <v>8</v>
      </c>
      <c r="B5" s="13" t="s">
        <v>9</v>
      </c>
      <c r="C5" s="34">
        <f>C6+C9+C12+C15+C16+C17+C18+C19+C20</f>
        <v>305826224.57</v>
      </c>
      <c r="D5" s="14">
        <v>315503907.98</v>
      </c>
      <c r="E5" s="12" t="s">
        <v>10</v>
      </c>
      <c r="F5" s="13" t="s">
        <v>11</v>
      </c>
      <c r="G5" s="34">
        <f>C30-C31</f>
        <v>20428175.999999985</v>
      </c>
      <c r="H5" s="14">
        <v>30000000</v>
      </c>
    </row>
    <row r="6" spans="1:8" s="2" customFormat="1" ht="19.5" customHeight="1">
      <c r="A6" s="12" t="s">
        <v>12</v>
      </c>
      <c r="B6" s="13" t="s">
        <v>13</v>
      </c>
      <c r="C6" s="34">
        <f>C7-C8</f>
        <v>300771454.9</v>
      </c>
      <c r="D6" s="14">
        <v>304575441.63</v>
      </c>
      <c r="E6" s="15" t="s">
        <v>14</v>
      </c>
      <c r="F6" s="13" t="s">
        <v>15</v>
      </c>
      <c r="G6" s="14"/>
      <c r="H6" s="14"/>
    </row>
    <row r="7" spans="1:8" s="2" customFormat="1" ht="19.5" customHeight="1">
      <c r="A7" s="12" t="s">
        <v>16</v>
      </c>
      <c r="B7" s="13" t="s">
        <v>17</v>
      </c>
      <c r="C7" s="34">
        <f>493777093.12-866087.05</f>
        <v>492911006.07</v>
      </c>
      <c r="D7" s="14">
        <v>477943296.72</v>
      </c>
      <c r="E7" s="15" t="s">
        <v>18</v>
      </c>
      <c r="F7" s="13" t="s">
        <v>19</v>
      </c>
      <c r="G7" s="34">
        <f>G5</f>
        <v>20428175.999999985</v>
      </c>
      <c r="H7" s="14">
        <v>30000000</v>
      </c>
    </row>
    <row r="8" spans="1:8" s="2" customFormat="1" ht="19.5" customHeight="1">
      <c r="A8" s="12" t="s">
        <v>20</v>
      </c>
      <c r="B8" s="13" t="s">
        <v>21</v>
      </c>
      <c r="C8" s="34">
        <f>191769688.16+369863.01</f>
        <v>192139551.17</v>
      </c>
      <c r="D8" s="14">
        <v>173367855.09</v>
      </c>
      <c r="E8" s="15" t="s">
        <v>22</v>
      </c>
      <c r="F8" s="13" t="s">
        <v>23</v>
      </c>
      <c r="G8" s="14"/>
      <c r="H8" s="14"/>
    </row>
    <row r="9" spans="1:8" s="2" customFormat="1" ht="19.5" customHeight="1">
      <c r="A9" s="12" t="s">
        <v>24</v>
      </c>
      <c r="B9" s="13" t="s">
        <v>25</v>
      </c>
      <c r="C9" s="14">
        <v>2032655.91</v>
      </c>
      <c r="D9" s="14">
        <v>1920184.48</v>
      </c>
      <c r="E9" s="15" t="s">
        <v>26</v>
      </c>
      <c r="F9" s="13" t="s">
        <v>27</v>
      </c>
      <c r="G9" s="14"/>
      <c r="H9" s="14"/>
    </row>
    <row r="10" spans="1:8" s="2" customFormat="1" ht="19.5" customHeight="1">
      <c r="A10" s="12" t="s">
        <v>28</v>
      </c>
      <c r="B10" s="13" t="s">
        <v>29</v>
      </c>
      <c r="C10" s="14">
        <v>7316724.21</v>
      </c>
      <c r="D10" s="14">
        <v>5939177.48</v>
      </c>
      <c r="E10" s="16" t="s">
        <v>30</v>
      </c>
      <c r="F10" s="13" t="s">
        <v>31</v>
      </c>
      <c r="G10" s="34">
        <f>G7</f>
        <v>20428175.999999985</v>
      </c>
      <c r="H10" s="14">
        <v>30000000</v>
      </c>
    </row>
    <row r="11" spans="1:8" s="2" customFormat="1" ht="19.5" customHeight="1">
      <c r="A11" s="12" t="s">
        <v>32</v>
      </c>
      <c r="B11" s="13" t="s">
        <v>33</v>
      </c>
      <c r="C11" s="14">
        <v>5284068.3</v>
      </c>
      <c r="D11" s="14">
        <v>4018993</v>
      </c>
      <c r="E11" s="17" t="s">
        <v>34</v>
      </c>
      <c r="F11" s="13" t="s">
        <v>35</v>
      </c>
      <c r="G11" s="14"/>
      <c r="H11" s="14"/>
    </row>
    <row r="12" spans="1:8" s="2" customFormat="1" ht="19.5" customHeight="1">
      <c r="A12" s="12" t="s">
        <v>36</v>
      </c>
      <c r="B12" s="13" t="s">
        <v>37</v>
      </c>
      <c r="C12" s="14">
        <v>2315064.93</v>
      </c>
      <c r="D12" s="14">
        <v>8127320.66</v>
      </c>
      <c r="E12" s="18" t="s">
        <v>38</v>
      </c>
      <c r="F12" s="13" t="s">
        <v>39</v>
      </c>
      <c r="G12" s="14">
        <v>-155935.61</v>
      </c>
      <c r="H12" s="14">
        <v>-3195481.37</v>
      </c>
    </row>
    <row r="13" spans="1:8" s="2" customFormat="1" ht="19.5" customHeight="1">
      <c r="A13" s="12" t="s">
        <v>40</v>
      </c>
      <c r="B13" s="13" t="s">
        <v>41</v>
      </c>
      <c r="C13" s="14"/>
      <c r="D13" s="14"/>
      <c r="E13" s="18" t="s">
        <v>42</v>
      </c>
      <c r="F13" s="13" t="s">
        <v>43</v>
      </c>
      <c r="G13" s="14">
        <v>-155935.61</v>
      </c>
      <c r="H13" s="14">
        <v>-3195481.37</v>
      </c>
    </row>
    <row r="14" spans="1:8" s="2" customFormat="1" ht="19.5" customHeight="1">
      <c r="A14" s="16" t="s">
        <v>44</v>
      </c>
      <c r="B14" s="13" t="s">
        <v>45</v>
      </c>
      <c r="C14" s="14"/>
      <c r="D14" s="14">
        <v>6361859.05</v>
      </c>
      <c r="E14" s="18" t="s">
        <v>46</v>
      </c>
      <c r="F14" s="13" t="s">
        <v>47</v>
      </c>
      <c r="G14" s="14"/>
      <c r="H14" s="14"/>
    </row>
    <row r="15" spans="1:8" s="2" customFormat="1" ht="19.5" customHeight="1">
      <c r="A15" s="19" t="s">
        <v>48</v>
      </c>
      <c r="B15" s="13" t="s">
        <v>49</v>
      </c>
      <c r="C15" s="14"/>
      <c r="D15" s="14"/>
      <c r="E15" s="18" t="s">
        <v>50</v>
      </c>
      <c r="F15" s="13" t="s">
        <v>51</v>
      </c>
      <c r="G15" s="14"/>
      <c r="H15" s="14"/>
    </row>
    <row r="16" spans="1:8" s="2" customFormat="1" ht="19.5" customHeight="1">
      <c r="A16" s="16" t="s">
        <v>52</v>
      </c>
      <c r="B16" s="13" t="s">
        <v>53</v>
      </c>
      <c r="C16" s="14"/>
      <c r="D16" s="14">
        <v>318992.21</v>
      </c>
      <c r="E16" s="18" t="s">
        <v>54</v>
      </c>
      <c r="F16" s="13" t="s">
        <v>55</v>
      </c>
      <c r="G16" s="14"/>
      <c r="H16" s="14"/>
    </row>
    <row r="17" spans="1:8" s="2" customFormat="1" ht="19.5" customHeight="1">
      <c r="A17" s="16" t="s">
        <v>56</v>
      </c>
      <c r="B17" s="13" t="s">
        <v>57</v>
      </c>
      <c r="C17" s="14"/>
      <c r="D17" s="14"/>
      <c r="E17" s="18" t="s">
        <v>58</v>
      </c>
      <c r="F17" s="13" t="s">
        <v>59</v>
      </c>
      <c r="G17" s="14"/>
      <c r="H17" s="14"/>
    </row>
    <row r="18" spans="1:8" s="2" customFormat="1" ht="19.5" customHeight="1">
      <c r="A18" s="16" t="s">
        <v>60</v>
      </c>
      <c r="B18" s="13" t="s">
        <v>61</v>
      </c>
      <c r="C18" s="14"/>
      <c r="D18" s="14"/>
      <c r="E18" s="18" t="s">
        <v>62</v>
      </c>
      <c r="F18" s="13" t="s">
        <v>63</v>
      </c>
      <c r="G18" s="14"/>
      <c r="H18" s="14"/>
    </row>
    <row r="19" spans="1:8" s="2" customFormat="1" ht="19.5" customHeight="1">
      <c r="A19" s="16" t="s">
        <v>64</v>
      </c>
      <c r="B19" s="13" t="s">
        <v>65</v>
      </c>
      <c r="C19" s="14">
        <v>680101.83</v>
      </c>
      <c r="D19" s="14">
        <v>583033.51</v>
      </c>
      <c r="E19" s="18" t="s">
        <v>66</v>
      </c>
      <c r="F19" s="13" t="s">
        <v>67</v>
      </c>
      <c r="G19" s="14">
        <v>-155935.61</v>
      </c>
      <c r="H19" s="14">
        <v>-3195481.37</v>
      </c>
    </row>
    <row r="20" spans="1:8" s="2" customFormat="1" ht="19.5" customHeight="1">
      <c r="A20" s="16" t="s">
        <v>68</v>
      </c>
      <c r="B20" s="13" t="s">
        <v>69</v>
      </c>
      <c r="C20" s="14">
        <v>26947</v>
      </c>
      <c r="D20" s="14">
        <v>-21064.51</v>
      </c>
      <c r="E20" s="18" t="s">
        <v>70</v>
      </c>
      <c r="F20" s="13" t="s">
        <v>71</v>
      </c>
      <c r="G20" s="14"/>
      <c r="H20" s="14"/>
    </row>
    <row r="21" spans="1:8" s="2" customFormat="1" ht="19.5" customHeight="1">
      <c r="A21" s="16" t="s">
        <v>72</v>
      </c>
      <c r="B21" s="13" t="s">
        <v>73</v>
      </c>
      <c r="C21" s="34">
        <f>C22+C23+C24+C25+C26</f>
        <v>273354724.18</v>
      </c>
      <c r="D21" s="14">
        <v>274973213.38</v>
      </c>
      <c r="E21" s="18" t="s">
        <v>74</v>
      </c>
      <c r="F21" s="13" t="s">
        <v>75</v>
      </c>
      <c r="G21" s="14">
        <v>1359495.33</v>
      </c>
      <c r="H21" s="14">
        <v>-2678283.46</v>
      </c>
    </row>
    <row r="22" spans="1:8" s="2" customFormat="1" ht="19.5" customHeight="1">
      <c r="A22" s="16" t="s">
        <v>76</v>
      </c>
      <c r="B22" s="13" t="s">
        <v>77</v>
      </c>
      <c r="C22" s="34">
        <f>1628024.63+442154.04</f>
        <v>2070178.67</v>
      </c>
      <c r="D22" s="14">
        <v>1819539.97</v>
      </c>
      <c r="E22" s="18" t="s">
        <v>78</v>
      </c>
      <c r="F22" s="13" t="s">
        <v>79</v>
      </c>
      <c r="G22" s="14"/>
      <c r="H22" s="14"/>
    </row>
    <row r="23" spans="1:8" s="2" customFormat="1" ht="19.5" customHeight="1">
      <c r="A23" s="16" t="s">
        <v>80</v>
      </c>
      <c r="B23" s="13" t="s">
        <v>81</v>
      </c>
      <c r="C23" s="34">
        <f>94958493.87-300</f>
        <v>94958193.87</v>
      </c>
      <c r="D23" s="14">
        <v>95089535.87</v>
      </c>
      <c r="E23" s="18" t="s">
        <v>82</v>
      </c>
      <c r="F23" s="13" t="s">
        <v>83</v>
      </c>
      <c r="G23" s="14">
        <v>-1515430.94</v>
      </c>
      <c r="H23" s="14">
        <v>-517197.91</v>
      </c>
    </row>
    <row r="24" spans="1:8" s="2" customFormat="1" ht="19.5" customHeight="1">
      <c r="A24" s="16" t="s">
        <v>84</v>
      </c>
      <c r="B24" s="13" t="s">
        <v>85</v>
      </c>
      <c r="C24" s="14">
        <v>175862789.24</v>
      </c>
      <c r="D24" s="14">
        <v>177738511.62</v>
      </c>
      <c r="E24" s="18" t="s">
        <v>86</v>
      </c>
      <c r="F24" s="13" t="s">
        <v>87</v>
      </c>
      <c r="G24" s="14"/>
      <c r="H24" s="14"/>
    </row>
    <row r="25" spans="1:8" s="2" customFormat="1" ht="19.5" customHeight="1">
      <c r="A25" s="16" t="s">
        <v>88</v>
      </c>
      <c r="B25" s="13" t="s">
        <v>89</v>
      </c>
      <c r="C25" s="14"/>
      <c r="D25" s="14"/>
      <c r="E25" s="18" t="s">
        <v>90</v>
      </c>
      <c r="F25" s="13" t="s">
        <v>91</v>
      </c>
      <c r="G25" s="14"/>
      <c r="H25" s="14"/>
    </row>
    <row r="26" spans="1:8" s="2" customFormat="1" ht="19.5" customHeight="1">
      <c r="A26" s="12" t="s">
        <v>92</v>
      </c>
      <c r="B26" s="13" t="s">
        <v>93</v>
      </c>
      <c r="C26" s="14">
        <v>463562.4</v>
      </c>
      <c r="D26" s="14">
        <v>325625.92</v>
      </c>
      <c r="E26" s="18" t="s">
        <v>94</v>
      </c>
      <c r="F26" s="13" t="s">
        <v>95</v>
      </c>
      <c r="G26" s="14"/>
      <c r="H26" s="14"/>
    </row>
    <row r="27" spans="1:9" s="2" customFormat="1" ht="19.5" customHeight="1">
      <c r="A27" s="12" t="s">
        <v>96</v>
      </c>
      <c r="B27" s="13" t="s">
        <v>97</v>
      </c>
      <c r="C27" s="14">
        <f>C5-C21</f>
        <v>32471500.389999986</v>
      </c>
      <c r="D27" s="14">
        <v>40530694.6</v>
      </c>
      <c r="E27" s="20" t="s">
        <v>98</v>
      </c>
      <c r="F27" s="13" t="s">
        <v>99</v>
      </c>
      <c r="G27" s="34">
        <f>G5+G12</f>
        <v>20272240.389999986</v>
      </c>
      <c r="H27" s="14">
        <v>26804518.63</v>
      </c>
      <c r="I27" s="33"/>
    </row>
    <row r="28" spans="1:8" s="2" customFormat="1" ht="19.5" customHeight="1">
      <c r="A28" s="12" t="s">
        <v>100</v>
      </c>
      <c r="B28" s="13" t="s">
        <v>101</v>
      </c>
      <c r="C28" s="14">
        <v>413889.76</v>
      </c>
      <c r="D28" s="14">
        <v>445086.39</v>
      </c>
      <c r="E28" s="20" t="s">
        <v>102</v>
      </c>
      <c r="F28" s="13" t="s">
        <v>103</v>
      </c>
      <c r="G28" s="34">
        <f>G27</f>
        <v>20272240.389999986</v>
      </c>
      <c r="H28" s="14">
        <v>26804518.63</v>
      </c>
    </row>
    <row r="29" spans="1:8" s="2" customFormat="1" ht="19.5" customHeight="1">
      <c r="A29" s="12" t="s">
        <v>104</v>
      </c>
      <c r="B29" s="13" t="s">
        <v>105</v>
      </c>
      <c r="C29" s="14">
        <v>563194.25</v>
      </c>
      <c r="D29" s="14">
        <v>975780.99</v>
      </c>
      <c r="E29" s="20" t="s">
        <v>106</v>
      </c>
      <c r="F29" s="13" t="s">
        <v>107</v>
      </c>
      <c r="G29" s="14"/>
      <c r="H29" s="14"/>
    </row>
    <row r="30" spans="1:8" s="2" customFormat="1" ht="19.5" customHeight="1">
      <c r="A30" s="12" t="s">
        <v>108</v>
      </c>
      <c r="B30" s="13" t="s">
        <v>109</v>
      </c>
      <c r="C30" s="34">
        <f>C27+C28-C29</f>
        <v>32322195.899999987</v>
      </c>
      <c r="D30" s="14">
        <v>40000000</v>
      </c>
      <c r="E30" s="12" t="s">
        <v>110</v>
      </c>
      <c r="F30" s="13" t="s">
        <v>111</v>
      </c>
      <c r="G30" s="14"/>
      <c r="H30" s="14"/>
    </row>
    <row r="31" spans="1:8" s="2" customFormat="1" ht="19.5" customHeight="1">
      <c r="A31" s="12" t="s">
        <v>112</v>
      </c>
      <c r="B31" s="13" t="s">
        <v>113</v>
      </c>
      <c r="C31" s="34">
        <f>8500000+3394019.9</f>
        <v>11894019.9</v>
      </c>
      <c r="D31" s="14">
        <v>10000000</v>
      </c>
      <c r="E31" s="12" t="s">
        <v>114</v>
      </c>
      <c r="F31" s="13" t="s">
        <v>115</v>
      </c>
      <c r="G31" s="14"/>
      <c r="H31" s="14"/>
    </row>
    <row r="32" spans="1:9" s="2" customFormat="1" ht="19.5" customHeight="1">
      <c r="A32" s="21"/>
      <c r="B32" s="21"/>
      <c r="C32" s="14"/>
      <c r="D32" s="14"/>
      <c r="E32" s="12" t="s">
        <v>116</v>
      </c>
      <c r="F32" s="13" t="s">
        <v>117</v>
      </c>
      <c r="G32" s="14"/>
      <c r="H32" s="14"/>
      <c r="I32" s="30"/>
    </row>
    <row r="33" spans="1:10" s="3" customFormat="1" ht="19.5" customHeight="1">
      <c r="A33" s="38" t="s">
        <v>118</v>
      </c>
      <c r="B33" s="38"/>
      <c r="C33" s="38"/>
      <c r="D33" s="38"/>
      <c r="E33" s="39" t="s">
        <v>119</v>
      </c>
      <c r="F33" s="39"/>
      <c r="G33" s="39"/>
      <c r="H33" s="39"/>
      <c r="I33" s="31"/>
      <c r="J33" s="32"/>
    </row>
    <row r="34" spans="1:8" s="2" customFormat="1" ht="19.5" customHeight="1">
      <c r="A34" s="22"/>
      <c r="B34" s="22"/>
      <c r="C34" s="23"/>
      <c r="D34" s="23"/>
      <c r="E34" s="24"/>
      <c r="F34" s="24"/>
      <c r="G34" s="25"/>
      <c r="H34" s="26"/>
    </row>
    <row r="35" spans="1:8" s="2" customFormat="1" ht="19.5" customHeight="1">
      <c r="A35" s="27"/>
      <c r="B35" s="27"/>
      <c r="C35" s="28"/>
      <c r="D35" s="29"/>
      <c r="E35" s="24"/>
      <c r="F35" s="24"/>
      <c r="G35" s="25"/>
      <c r="H35" s="26"/>
    </row>
    <row r="36" spans="1:8" s="2" customFormat="1" ht="19.5" customHeight="1">
      <c r="A36" s="1"/>
      <c r="B36" s="1"/>
      <c r="C36" s="5"/>
      <c r="D36" s="6"/>
      <c r="E36" s="7"/>
      <c r="F36" s="7"/>
      <c r="G36" s="8"/>
      <c r="H36" s="9"/>
    </row>
    <row r="37" spans="1:8" s="4" customFormat="1" ht="19.5" customHeight="1">
      <c r="A37" s="1"/>
      <c r="B37" s="1"/>
      <c r="C37" s="5"/>
      <c r="D37" s="6"/>
      <c r="E37" s="7"/>
      <c r="F37" s="7"/>
      <c r="G37" s="8"/>
      <c r="H37" s="9"/>
    </row>
    <row r="38" spans="1:8" s="4" customFormat="1" ht="19.5" customHeight="1">
      <c r="A38" s="1"/>
      <c r="B38" s="1"/>
      <c r="C38" s="5"/>
      <c r="D38" s="6"/>
      <c r="E38" s="7"/>
      <c r="F38" s="7"/>
      <c r="G38" s="8"/>
      <c r="H38" s="9"/>
    </row>
  </sheetData>
  <sheetProtection/>
  <mergeCells count="5">
    <mergeCell ref="C3:E3"/>
    <mergeCell ref="F3:H3"/>
    <mergeCell ref="A33:D33"/>
    <mergeCell ref="E33:H33"/>
    <mergeCell ref="A1:H2"/>
  </mergeCells>
  <printOptions horizontalCentered="1" verticalCentered="1"/>
  <pageMargins left="0.7479166666666667" right="0.7479166666666667" top="0.5902777777777778" bottom="0.5506944444444445" header="0.5118055555555555" footer="0.5118055555555555"/>
  <pageSetup fitToHeight="0" fitToWidth="1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徐虹</cp:lastModifiedBy>
  <cp:lastPrinted>2020-11-23T06:09:12Z</cp:lastPrinted>
  <dcterms:created xsi:type="dcterms:W3CDTF">1996-12-17T01:32:42Z</dcterms:created>
  <dcterms:modified xsi:type="dcterms:W3CDTF">2023-02-22T08:39:41Z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CDCCE69AF1084A8D9063D8424B3F293D</vt:lpwstr>
  </property>
</Properties>
</file>